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5" i="1" l="1"/>
  <c r="R35" i="1" s="1"/>
  <c r="P34" i="1"/>
  <c r="R34" i="1" s="1"/>
  <c r="P29" i="1"/>
  <c r="R29" i="1" s="1"/>
  <c r="O25" i="1"/>
  <c r="O26" i="1"/>
  <c r="O27" i="1"/>
  <c r="O28" i="1"/>
  <c r="O29" i="1"/>
  <c r="O30" i="1"/>
  <c r="O31" i="1"/>
  <c r="O24" i="1"/>
  <c r="L25" i="1"/>
  <c r="L26" i="1"/>
  <c r="L27" i="1"/>
  <c r="L28" i="1"/>
  <c r="L29" i="1"/>
  <c r="L30" i="1"/>
  <c r="L31" i="1"/>
  <c r="L24" i="1"/>
  <c r="I25" i="1"/>
  <c r="I26" i="1"/>
  <c r="I27" i="1"/>
  <c r="I28" i="1"/>
  <c r="I29" i="1"/>
  <c r="I30" i="1"/>
  <c r="I31" i="1"/>
  <c r="I24" i="1"/>
  <c r="F25" i="1"/>
  <c r="P25" i="1" s="1"/>
  <c r="R25" i="1" s="1"/>
  <c r="F26" i="1"/>
  <c r="F27" i="1"/>
  <c r="P27" i="1" s="1"/>
  <c r="R27" i="1" s="1"/>
  <c r="F28" i="1"/>
  <c r="F29" i="1"/>
  <c r="F30" i="1"/>
  <c r="F31" i="1"/>
  <c r="F24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7" i="1"/>
  <c r="F8" i="1"/>
  <c r="F9" i="1"/>
  <c r="F10" i="1"/>
  <c r="F11" i="1"/>
  <c r="F12" i="1"/>
  <c r="F13" i="1"/>
  <c r="F14" i="1"/>
  <c r="F15" i="1"/>
  <c r="F16" i="1"/>
  <c r="F17" i="1"/>
  <c r="F18" i="1"/>
  <c r="F19" i="1"/>
  <c r="P19" i="1" s="1"/>
  <c r="R19" i="1" s="1"/>
  <c r="F20" i="1"/>
  <c r="F21" i="1"/>
  <c r="F22" i="1"/>
  <c r="P22" i="1" s="1"/>
  <c r="R22" i="1" s="1"/>
  <c r="F7" i="1"/>
  <c r="R33" i="1" l="1"/>
  <c r="P15" i="1"/>
  <c r="R15" i="1" s="1"/>
  <c r="P12" i="1"/>
  <c r="R12" i="1" s="1"/>
  <c r="P17" i="1"/>
  <c r="R17" i="1" s="1"/>
  <c r="P20" i="1"/>
  <c r="R20" i="1" s="1"/>
  <c r="P8" i="1"/>
  <c r="R8" i="1" s="1"/>
  <c r="P7" i="1"/>
  <c r="R7" i="1" s="1"/>
  <c r="P11" i="1"/>
  <c r="R11" i="1" s="1"/>
  <c r="P10" i="1"/>
  <c r="R10" i="1" s="1"/>
  <c r="P21" i="1"/>
  <c r="R21" i="1" s="1"/>
  <c r="P9" i="1"/>
  <c r="R9" i="1" s="1"/>
  <c r="R6" i="1" s="1"/>
  <c r="P30" i="1"/>
  <c r="R30" i="1" s="1"/>
  <c r="P31" i="1"/>
  <c r="R31" i="1" s="1"/>
  <c r="P16" i="1"/>
  <c r="R16" i="1" s="1"/>
  <c r="P14" i="1"/>
  <c r="R14" i="1" s="1"/>
  <c r="P26" i="1"/>
  <c r="R26" i="1" s="1"/>
  <c r="P24" i="1"/>
  <c r="R24" i="1" s="1"/>
  <c r="P18" i="1"/>
  <c r="R18" i="1" s="1"/>
  <c r="P28" i="1"/>
  <c r="R28" i="1" s="1"/>
  <c r="P13" i="1"/>
  <c r="R13" i="1" s="1"/>
  <c r="R23" i="1" l="1"/>
  <c r="R32" i="1" s="1"/>
  <c r="R36" i="1" s="1"/>
</calcChain>
</file>

<file path=xl/sharedStrings.xml><?xml version="1.0" encoding="utf-8"?>
<sst xmlns="http://schemas.openxmlformats.org/spreadsheetml/2006/main" count="291" uniqueCount="140">
  <si>
    <t>STT</t>
  </si>
  <si>
    <t>Tên hàng</t>
  </si>
  <si>
    <t>Đơn vị</t>
  </si>
  <si>
    <t>Số lượng</t>
  </si>
  <si>
    <t>Thành tiền</t>
  </si>
  <si>
    <t>1</t>
  </si>
  <si>
    <t>Bún tươi</t>
  </si>
  <si>
    <t>kg</t>
  </si>
  <si>
    <t>2</t>
  </si>
  <si>
    <t>Quả bầu</t>
  </si>
  <si>
    <t>3</t>
  </si>
  <si>
    <t>Cà rốt</t>
  </si>
  <si>
    <t>4</t>
  </si>
  <si>
    <t>Dưa hấu Sài Gòn</t>
  </si>
  <si>
    <t>5</t>
  </si>
  <si>
    <t>Thanh long ruột trắng</t>
  </si>
  <si>
    <t>6</t>
  </si>
  <si>
    <t>Gừng</t>
  </si>
  <si>
    <t>7</t>
  </si>
  <si>
    <t>Giò sống(Mọc)</t>
  </si>
  <si>
    <t>8</t>
  </si>
  <si>
    <t>Nấm đùi gà</t>
  </si>
  <si>
    <t>9</t>
  </si>
  <si>
    <t>Hành lá</t>
  </si>
  <si>
    <t>10</t>
  </si>
  <si>
    <t>Xương hom, xương cục</t>
  </si>
  <si>
    <t>11</t>
  </si>
  <si>
    <t>Thịt Lợn -  nạc vai</t>
  </si>
  <si>
    <t>12</t>
  </si>
  <si>
    <t>Cá hồi</t>
  </si>
  <si>
    <t>13</t>
  </si>
  <si>
    <t>Củ tỏi</t>
  </si>
  <si>
    <t>14</t>
  </si>
  <si>
    <t>Bơ mezan 200g / hộp</t>
  </si>
  <si>
    <t>15</t>
  </si>
  <si>
    <t>Hành khô</t>
  </si>
  <si>
    <t>16</t>
  </si>
  <si>
    <t>Mùi ta</t>
  </si>
  <si>
    <t/>
  </si>
  <si>
    <t xml:space="preserve">Đơn giá </t>
  </si>
  <si>
    <t>UBND Xã Đông Anh</t>
  </si>
  <si>
    <t>PHIẾU KÊ CHỢ</t>
  </si>
  <si>
    <t>Trường MN Cổ Loa</t>
  </si>
  <si>
    <t>Tổng</t>
  </si>
  <si>
    <t>Mạch Tràng</t>
  </si>
  <si>
    <t>Cầu Cả</t>
  </si>
  <si>
    <t>Trẻ 24 - 36 tháng tuổi (38)</t>
  </si>
  <si>
    <t>Trẻ 36 - 72 tháng tuổi (130)</t>
  </si>
  <si>
    <t>Trẻ 24 - 36 tháng tuổi (18)</t>
  </si>
  <si>
    <t>Trẻ 36 - 72 tháng tuổi (59)</t>
  </si>
  <si>
    <t>Trẻ 24 - 36 tháng tuổi (10)</t>
  </si>
  <si>
    <t>Trẻ 36 - 72 tháng tuổi (31)</t>
  </si>
  <si>
    <t>Khu Gà</t>
  </si>
  <si>
    <t>Trung Tâm</t>
  </si>
  <si>
    <t>Trẻ 24 - 36 tháng tuổi (109)</t>
  </si>
  <si>
    <t>Trẻ 36 - 72 tháng tuổi (357)</t>
  </si>
  <si>
    <t>Hàng chợ</t>
  </si>
  <si>
    <t>Đường kính trắng</t>
  </si>
  <si>
    <t>Gạo BC</t>
  </si>
  <si>
    <t>Hạt nêm AJINGON 2KG - 6 gói/ thùng</t>
  </si>
  <si>
    <t>Hàng kho</t>
  </si>
  <si>
    <t xml:space="preserve">DẦU ĂN SIMPLY </t>
  </si>
  <si>
    <t>Muối tinh</t>
  </si>
  <si>
    <t xml:space="preserve">Mắm Long Hải </t>
  </si>
  <si>
    <t xml:space="preserve">mỳ chính ajnomoto </t>
  </si>
  <si>
    <t>0</t>
  </si>
  <si>
    <t>Sữa bột</t>
  </si>
  <si>
    <t>9,0</t>
  </si>
  <si>
    <t>4,0</t>
  </si>
  <si>
    <t>1,0</t>
  </si>
  <si>
    <t>2,3</t>
  </si>
  <si>
    <t>1,1</t>
  </si>
  <si>
    <t>3,1</t>
  </si>
  <si>
    <t>10,4</t>
  </si>
  <si>
    <t>0,4</t>
  </si>
  <si>
    <t>9,2</t>
  </si>
  <si>
    <t>2,7</t>
  </si>
  <si>
    <t>0,05</t>
  </si>
  <si>
    <t>2,9</t>
  </si>
  <si>
    <t>0,2</t>
  </si>
  <si>
    <t>1,4</t>
  </si>
  <si>
    <t>3,85</t>
  </si>
  <si>
    <t>1,9</t>
  </si>
  <si>
    <t>0,95</t>
  </si>
  <si>
    <t>0,1</t>
  </si>
  <si>
    <t>0,23</t>
  </si>
  <si>
    <t>1,2</t>
  </si>
  <si>
    <t>3,8</t>
  </si>
  <si>
    <t>0,55</t>
  </si>
  <si>
    <t>1,7</t>
  </si>
  <si>
    <t>4,4</t>
  </si>
  <si>
    <t>3,9</t>
  </si>
  <si>
    <t>1,3</t>
  </si>
  <si>
    <t>0,03</t>
  </si>
  <si>
    <t>0,02</t>
  </si>
  <si>
    <t>0,5</t>
  </si>
  <si>
    <t>0,12</t>
  </si>
  <si>
    <t>0,6</t>
  </si>
  <si>
    <t>2,05</t>
  </si>
  <si>
    <t>0,15</t>
  </si>
  <si>
    <t>0,8</t>
  </si>
  <si>
    <t>0,07</t>
  </si>
  <si>
    <t>2,1</t>
  </si>
  <si>
    <t>0,3</t>
  </si>
  <si>
    <t>2,5</t>
  </si>
  <si>
    <t>0,7</t>
  </si>
  <si>
    <t>2,2</t>
  </si>
  <si>
    <t>0,25</t>
  </si>
  <si>
    <t>0,35</t>
  </si>
  <si>
    <t>0,9</t>
  </si>
  <si>
    <t>28,7</t>
  </si>
  <si>
    <t>10,1</t>
  </si>
  <si>
    <t>0,01</t>
  </si>
  <si>
    <t>5,1</t>
  </si>
  <si>
    <t>269000</t>
  </si>
  <si>
    <t>Nhóm tiền dịch vụ</t>
  </si>
  <si>
    <t>ga bếp</t>
  </si>
  <si>
    <t>38</t>
  </si>
  <si>
    <t>18</t>
  </si>
  <si>
    <t>Ga</t>
  </si>
  <si>
    <t>130</t>
  </si>
  <si>
    <t>59</t>
  </si>
  <si>
    <t>31</t>
  </si>
  <si>
    <t>8,583,120</t>
  </si>
  <si>
    <t>Thực đơn kê chợ trong ngày</t>
  </si>
  <si>
    <t>Nhóm</t>
  </si>
  <si>
    <t>Mã thực đơn</t>
  </si>
  <si>
    <t>Sĩ số</t>
  </si>
  <si>
    <t>Giá 1 phần</t>
  </si>
  <si>
    <t>Trẻ 24 - 36 tháng tuổi</t>
  </si>
  <si>
    <t>thứ 6 tuần lẻ - NT2025</t>
  </si>
  <si>
    <t>30,000</t>
  </si>
  <si>
    <t>Trẻ 36 - 72 tháng tuổi</t>
  </si>
  <si>
    <t>thứ 6 tuần lẻ - MG2025</t>
  </si>
  <si>
    <t>Người lập bảng</t>
  </si>
  <si>
    <t>Người trực tiếp chế biến</t>
  </si>
  <si>
    <t>Ban giám hiệu</t>
  </si>
  <si>
    <t>(Ký, họ tên)</t>
  </si>
  <si>
    <t>Nguyễn Thị Phương Thúy</t>
  </si>
  <si>
    <t>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</si>
</sst>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color theme="1"/>
      <name val="Times New Roman"/>
      <family val="2"/>
      <charset val="163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9"/>
      <color rgb="FF000000"/>
      <name val="Times New Roman"/>
      <family val="1"/>
    </font>
    <font>
      <b/>
      <sz val="17"/>
      <color rgb="FF000000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163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39" fontId="2" fillId="0" borderId="9" xfId="0" applyNumberFormat="1" applyFont="1" applyBorder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39" fontId="2" fillId="0" borderId="9" xfId="0" applyNumberFormat="1" applyFont="1" applyBorder="1" applyAlignment="1">
      <alignment vertical="center" wrapText="1"/>
    </xf>
    <xf numFmtId="37" fontId="2" fillId="0" borderId="9" xfId="0" applyNumberFormat="1" applyFont="1" applyBorder="1" applyAlignment="1">
      <alignment horizontal="right" vertical="center" wrapText="1"/>
    </xf>
    <xf numFmtId="0" fontId="0" fillId="0" borderId="9" xfId="0" applyBorder="1"/>
    <xf numFmtId="49" fontId="0" fillId="0" borderId="9" xfId="0" applyNumberFormat="1" applyBorder="1"/>
    <xf numFmtId="49" fontId="7" fillId="0" borderId="9" xfId="0" applyNumberFormat="1" applyFont="1" applyBorder="1"/>
    <xf numFmtId="49" fontId="7" fillId="0" borderId="9" xfId="0" applyNumberFormat="1" applyFont="1" applyBorder="1" applyAlignment="1">
      <alignment horizontal="right"/>
    </xf>
    <xf numFmtId="37" fontId="0" fillId="0" borderId="0" xfId="0" applyNumberFormat="1"/>
    <xf numFmtId="37" fontId="7" fillId="0" borderId="0" xfId="0" applyNumberFormat="1" applyFont="1"/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left" wrapText="1"/>
    </xf>
    <xf numFmtId="37" fontId="5" fillId="0" borderId="9" xfId="0" applyNumberFormat="1" applyFont="1" applyBorder="1"/>
    <xf numFmtId="0" fontId="7" fillId="0" borderId="9" xfId="0" applyFont="1" applyBorder="1" applyAlignment="1">
      <alignment horizontal="center"/>
    </xf>
    <xf numFmtId="37" fontId="1" fillId="0" borderId="9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right" wrapText="1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left" wrapText="1"/>
    </xf>
    <xf numFmtId="49" fontId="8" fillId="0" borderId="9" xfId="0" applyNumberFormat="1" applyFont="1" applyBorder="1" applyAlignment="1">
      <alignment horizontal="right" wrapText="1"/>
    </xf>
    <xf numFmtId="0" fontId="8" fillId="0" borderId="9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center" wrapText="1"/>
    </xf>
    <xf numFmtId="0" fontId="3" fillId="0" borderId="1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49" fontId="3" fillId="0" borderId="12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49" fontId="3" fillId="0" borderId="7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3" fillId="0" borderId="10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workbookViewId="0">
      <selection activeCell="T29" sqref="T29"/>
    </sheetView>
  </sheetViews>
  <sheetFormatPr defaultRowHeight="18.75" x14ac:dyDescent="0.3"/>
  <cols>
    <col min="1" max="1" width="2.6640625" customWidth="1"/>
    <col min="2" max="2" width="9.21875" customWidth="1"/>
    <col min="3" max="3" width="4.5546875" customWidth="1"/>
    <col min="4" max="4" width="6.5546875" customWidth="1"/>
    <col min="5" max="5" width="6.88671875" customWidth="1"/>
    <col min="6" max="6" width="4.6640625" customWidth="1"/>
    <col min="7" max="7" width="6.33203125" customWidth="1"/>
    <col min="8" max="8" width="6.6640625" customWidth="1"/>
    <col min="9" max="9" width="4.33203125" customWidth="1"/>
    <col min="10" max="11" width="6.21875" customWidth="1"/>
    <col min="12" max="12" width="4.33203125" customWidth="1"/>
    <col min="13" max="13" width="5.6640625" customWidth="1"/>
    <col min="14" max="14" width="6" customWidth="1"/>
    <col min="15" max="15" width="4.88671875" customWidth="1"/>
    <col min="16" max="16" width="5.109375" customWidth="1"/>
    <col min="17" max="17" width="7.5546875" customWidth="1"/>
    <col min="18" max="18" width="8.5546875" customWidth="1"/>
    <col min="20" max="20" width="9.77734375" bestFit="1" customWidth="1"/>
  </cols>
  <sheetData>
    <row r="1" spans="1:19" ht="21.75" x14ac:dyDescent="0.3">
      <c r="A1" s="31" t="s">
        <v>40</v>
      </c>
      <c r="B1" s="31"/>
      <c r="C1" s="31"/>
      <c r="D1" s="32" t="s">
        <v>41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x14ac:dyDescent="0.3">
      <c r="A2" s="33" t="s">
        <v>42</v>
      </c>
      <c r="B2" s="33"/>
      <c r="C2" s="33"/>
      <c r="D2" s="34">
        <v>46240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4" spans="1:19" ht="30" customHeight="1" x14ac:dyDescent="0.3">
      <c r="A4" s="67" t="s">
        <v>0</v>
      </c>
      <c r="B4" s="67" t="s">
        <v>1</v>
      </c>
      <c r="C4" s="67" t="s">
        <v>2</v>
      </c>
      <c r="D4" s="70" t="s">
        <v>53</v>
      </c>
      <c r="E4" s="71"/>
      <c r="F4" s="72"/>
      <c r="G4" s="70" t="s">
        <v>52</v>
      </c>
      <c r="H4" s="71"/>
      <c r="I4" s="72"/>
      <c r="J4" s="70" t="s">
        <v>44</v>
      </c>
      <c r="K4" s="71"/>
      <c r="L4" s="72"/>
      <c r="M4" s="70" t="s">
        <v>45</v>
      </c>
      <c r="N4" s="71"/>
      <c r="O4" s="72"/>
      <c r="P4" s="67" t="s">
        <v>43</v>
      </c>
      <c r="Q4" s="67" t="s">
        <v>39</v>
      </c>
      <c r="R4" s="67" t="s">
        <v>4</v>
      </c>
    </row>
    <row r="5" spans="1:19" ht="48" x14ac:dyDescent="0.3">
      <c r="A5" s="68"/>
      <c r="B5" s="68"/>
      <c r="C5" s="68"/>
      <c r="D5" s="14" t="s">
        <v>54</v>
      </c>
      <c r="E5" s="14" t="s">
        <v>55</v>
      </c>
      <c r="F5" s="14" t="s">
        <v>3</v>
      </c>
      <c r="G5" s="14" t="s">
        <v>46</v>
      </c>
      <c r="H5" s="14" t="s">
        <v>47</v>
      </c>
      <c r="I5" s="14" t="s">
        <v>3</v>
      </c>
      <c r="J5" s="14" t="s">
        <v>48</v>
      </c>
      <c r="K5" s="14" t="s">
        <v>49</v>
      </c>
      <c r="L5" s="14" t="s">
        <v>3</v>
      </c>
      <c r="M5" s="14" t="s">
        <v>50</v>
      </c>
      <c r="N5" s="14" t="s">
        <v>51</v>
      </c>
      <c r="O5" s="14" t="s">
        <v>3</v>
      </c>
      <c r="P5" s="68"/>
      <c r="Q5" s="68"/>
      <c r="R5" s="68"/>
    </row>
    <row r="6" spans="1:19" x14ac:dyDescent="0.3">
      <c r="A6" s="44" t="s">
        <v>56</v>
      </c>
      <c r="B6" s="44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20">
        <f>SUM(R7:R22)</f>
        <v>19261000</v>
      </c>
    </row>
    <row r="7" spans="1:19" x14ac:dyDescent="0.3">
      <c r="A7" s="15" t="s">
        <v>5</v>
      </c>
      <c r="B7" s="2" t="s">
        <v>6</v>
      </c>
      <c r="C7" s="2" t="s">
        <v>7</v>
      </c>
      <c r="D7" s="3">
        <v>6.2</v>
      </c>
      <c r="E7" s="3">
        <v>24.8</v>
      </c>
      <c r="F7" s="3">
        <f>SUM(D7:E7)</f>
        <v>31</v>
      </c>
      <c r="G7" s="16" t="s">
        <v>70</v>
      </c>
      <c r="H7" s="16" t="s">
        <v>67</v>
      </c>
      <c r="I7" s="3">
        <f>G7+H7</f>
        <v>11.3</v>
      </c>
      <c r="J7" s="16" t="s">
        <v>86</v>
      </c>
      <c r="K7" s="16" t="s">
        <v>87</v>
      </c>
      <c r="L7" s="3">
        <f>J7+K7</f>
        <v>5</v>
      </c>
      <c r="M7" s="16" t="s">
        <v>95</v>
      </c>
      <c r="N7" s="16" t="s">
        <v>102</v>
      </c>
      <c r="O7" s="3">
        <f>M7+N7</f>
        <v>2.6</v>
      </c>
      <c r="P7" s="5">
        <f>F7+I7+L7+O7</f>
        <v>49.9</v>
      </c>
      <c r="Q7" s="5">
        <v>15000</v>
      </c>
      <c r="R7" s="6">
        <f>P7*Q7</f>
        <v>748500</v>
      </c>
    </row>
    <row r="8" spans="1:19" x14ac:dyDescent="0.3">
      <c r="A8" s="15" t="s">
        <v>8</v>
      </c>
      <c r="B8" s="2" t="s">
        <v>9</v>
      </c>
      <c r="C8" s="2" t="s">
        <v>7</v>
      </c>
      <c r="D8" s="3">
        <v>2.6</v>
      </c>
      <c r="E8" s="3">
        <v>5.7</v>
      </c>
      <c r="F8" s="3">
        <f t="shared" ref="F8:F22" si="0">SUM(D8:E8)</f>
        <v>8.3000000000000007</v>
      </c>
      <c r="G8" s="16" t="s">
        <v>71</v>
      </c>
      <c r="H8" s="16" t="s">
        <v>68</v>
      </c>
      <c r="I8" s="3">
        <f t="shared" ref="I8:I21" si="1">G8+H8</f>
        <v>5.0999999999999996</v>
      </c>
      <c r="J8" s="16" t="s">
        <v>88</v>
      </c>
      <c r="K8" s="16" t="s">
        <v>89</v>
      </c>
      <c r="L8" s="3">
        <f t="shared" ref="L8:L21" si="2">J8+K8</f>
        <v>2.25</v>
      </c>
      <c r="M8" s="16" t="s">
        <v>103</v>
      </c>
      <c r="N8" s="16" t="s">
        <v>69</v>
      </c>
      <c r="O8" s="3">
        <f t="shared" ref="O8:O21" si="3">M8+N8</f>
        <v>1.3</v>
      </c>
      <c r="P8" s="5">
        <f t="shared" ref="P8:P31" si="4">F8+I8+L8+O8</f>
        <v>16.95</v>
      </c>
      <c r="Q8" s="5">
        <v>37000</v>
      </c>
      <c r="R8" s="6">
        <f t="shared" ref="R8:R22" si="5">P8*Q8</f>
        <v>627150</v>
      </c>
    </row>
    <row r="9" spans="1:19" x14ac:dyDescent="0.3">
      <c r="A9" s="15" t="s">
        <v>10</v>
      </c>
      <c r="B9" s="2" t="s">
        <v>11</v>
      </c>
      <c r="C9" s="2" t="s">
        <v>7</v>
      </c>
      <c r="D9" s="3">
        <v>0.3</v>
      </c>
      <c r="E9" s="3">
        <v>1</v>
      </c>
      <c r="F9" s="3">
        <f t="shared" si="0"/>
        <v>1.3</v>
      </c>
      <c r="G9" s="16" t="s">
        <v>84</v>
      </c>
      <c r="H9" s="16" t="s">
        <v>74</v>
      </c>
      <c r="I9" s="3">
        <f t="shared" si="1"/>
        <v>0.5</v>
      </c>
      <c r="J9" s="16" t="s">
        <v>77</v>
      </c>
      <c r="K9" s="16" t="s">
        <v>79</v>
      </c>
      <c r="L9" s="3">
        <f t="shared" si="2"/>
        <v>0.25</v>
      </c>
      <c r="M9" s="16" t="s">
        <v>77</v>
      </c>
      <c r="N9" s="16" t="s">
        <v>84</v>
      </c>
      <c r="O9" s="3">
        <f t="shared" si="3"/>
        <v>0.15000000000000002</v>
      </c>
      <c r="P9" s="5">
        <f t="shared" si="4"/>
        <v>2.1999999999999997</v>
      </c>
      <c r="Q9" s="5">
        <v>25000</v>
      </c>
      <c r="R9" s="6">
        <f t="shared" si="5"/>
        <v>54999.999999999993</v>
      </c>
    </row>
    <row r="10" spans="1:19" ht="30.75" customHeight="1" x14ac:dyDescent="0.3">
      <c r="A10" s="15" t="s">
        <v>12</v>
      </c>
      <c r="B10" s="2" t="s">
        <v>13</v>
      </c>
      <c r="C10" s="2" t="s">
        <v>7</v>
      </c>
      <c r="D10" s="3">
        <v>6.2</v>
      </c>
      <c r="E10" s="3">
        <v>27.3</v>
      </c>
      <c r="F10" s="3">
        <f t="shared" si="0"/>
        <v>33.5</v>
      </c>
      <c r="G10" s="16" t="s">
        <v>72</v>
      </c>
      <c r="H10" s="16" t="s">
        <v>73</v>
      </c>
      <c r="I10" s="3">
        <f t="shared" si="1"/>
        <v>13.5</v>
      </c>
      <c r="J10" s="16" t="s">
        <v>80</v>
      </c>
      <c r="K10" s="16" t="s">
        <v>90</v>
      </c>
      <c r="L10" s="3">
        <f t="shared" si="2"/>
        <v>5.8000000000000007</v>
      </c>
      <c r="M10" s="16" t="s">
        <v>100</v>
      </c>
      <c r="N10" s="16" t="s">
        <v>104</v>
      </c>
      <c r="O10" s="3">
        <f t="shared" si="3"/>
        <v>3.3</v>
      </c>
      <c r="P10" s="5">
        <f t="shared" si="4"/>
        <v>56.099999999999994</v>
      </c>
      <c r="Q10" s="5">
        <v>27000</v>
      </c>
      <c r="R10" s="6">
        <f t="shared" si="5"/>
        <v>1514699.9999999998</v>
      </c>
    </row>
    <row r="11" spans="1:19" ht="25.5" x14ac:dyDescent="0.3">
      <c r="A11" s="15" t="s">
        <v>14</v>
      </c>
      <c r="B11" s="2" t="s">
        <v>15</v>
      </c>
      <c r="C11" s="2" t="s">
        <v>7</v>
      </c>
      <c r="D11" s="3">
        <v>6.2</v>
      </c>
      <c r="E11" s="3">
        <v>28.5</v>
      </c>
      <c r="F11" s="3">
        <f t="shared" si="0"/>
        <v>34.700000000000003</v>
      </c>
      <c r="G11" s="16" t="s">
        <v>76</v>
      </c>
      <c r="H11" s="16" t="s">
        <v>75</v>
      </c>
      <c r="I11" s="3">
        <f t="shared" si="1"/>
        <v>11.899999999999999</v>
      </c>
      <c r="J11" s="16" t="s">
        <v>92</v>
      </c>
      <c r="K11" s="16" t="s">
        <v>91</v>
      </c>
      <c r="L11" s="3">
        <f t="shared" si="2"/>
        <v>5.2</v>
      </c>
      <c r="M11" s="16" t="s">
        <v>105</v>
      </c>
      <c r="N11" s="16" t="s">
        <v>106</v>
      </c>
      <c r="O11" s="3">
        <f t="shared" si="3"/>
        <v>2.9000000000000004</v>
      </c>
      <c r="P11" s="5">
        <f t="shared" si="4"/>
        <v>54.7</v>
      </c>
      <c r="Q11" s="5">
        <v>36000</v>
      </c>
      <c r="R11" s="6">
        <f t="shared" si="5"/>
        <v>1969200</v>
      </c>
    </row>
    <row r="12" spans="1:19" x14ac:dyDescent="0.3">
      <c r="A12" s="15" t="s">
        <v>16</v>
      </c>
      <c r="B12" s="2" t="s">
        <v>17</v>
      </c>
      <c r="C12" s="2" t="s">
        <v>7</v>
      </c>
      <c r="D12" s="3">
        <v>0.2</v>
      </c>
      <c r="E12" s="3">
        <v>0.1</v>
      </c>
      <c r="F12" s="3">
        <f t="shared" si="0"/>
        <v>0.30000000000000004</v>
      </c>
      <c r="G12" s="16" t="s">
        <v>77</v>
      </c>
      <c r="H12" s="16" t="s">
        <v>77</v>
      </c>
      <c r="I12" s="3">
        <f t="shared" si="1"/>
        <v>0.1</v>
      </c>
      <c r="J12" s="16" t="s">
        <v>93</v>
      </c>
      <c r="K12" s="16" t="s">
        <v>94</v>
      </c>
      <c r="L12" s="3">
        <f t="shared" si="2"/>
        <v>0.05</v>
      </c>
      <c r="M12" s="16" t="s">
        <v>94</v>
      </c>
      <c r="N12" s="16" t="s">
        <v>93</v>
      </c>
      <c r="O12" s="3">
        <f t="shared" si="3"/>
        <v>0.05</v>
      </c>
      <c r="P12" s="5">
        <f t="shared" si="4"/>
        <v>0.5</v>
      </c>
      <c r="Q12" s="5">
        <v>51000</v>
      </c>
      <c r="R12" s="6">
        <f t="shared" si="5"/>
        <v>25500</v>
      </c>
    </row>
    <row r="13" spans="1:19" ht="25.5" x14ac:dyDescent="0.3">
      <c r="A13" s="15" t="s">
        <v>18</v>
      </c>
      <c r="B13" s="2" t="s">
        <v>19</v>
      </c>
      <c r="C13" s="2" t="s">
        <v>7</v>
      </c>
      <c r="D13" s="3">
        <v>1.9</v>
      </c>
      <c r="E13" s="3">
        <v>4.3</v>
      </c>
      <c r="F13" s="3">
        <f t="shared" si="0"/>
        <v>6.1999999999999993</v>
      </c>
      <c r="G13" s="16" t="s">
        <v>5</v>
      </c>
      <c r="H13" s="16" t="s">
        <v>78</v>
      </c>
      <c r="I13" s="3">
        <f t="shared" si="1"/>
        <v>3.9</v>
      </c>
      <c r="J13" s="16" t="s">
        <v>95</v>
      </c>
      <c r="K13" s="16" t="s">
        <v>92</v>
      </c>
      <c r="L13" s="3">
        <f t="shared" si="2"/>
        <v>1.8</v>
      </c>
      <c r="M13" s="16" t="s">
        <v>103</v>
      </c>
      <c r="N13" s="16" t="s">
        <v>105</v>
      </c>
      <c r="O13" s="3">
        <f t="shared" si="3"/>
        <v>1</v>
      </c>
      <c r="P13" s="5">
        <f t="shared" si="4"/>
        <v>12.9</v>
      </c>
      <c r="Q13" s="5">
        <v>156000</v>
      </c>
      <c r="R13" s="6">
        <f t="shared" si="5"/>
        <v>2012400</v>
      </c>
    </row>
    <row r="14" spans="1:19" x14ac:dyDescent="0.3">
      <c r="A14" s="15" t="s">
        <v>20</v>
      </c>
      <c r="B14" s="2" t="s">
        <v>21</v>
      </c>
      <c r="C14" s="2" t="s">
        <v>7</v>
      </c>
      <c r="D14" s="3">
        <v>0.3</v>
      </c>
      <c r="E14" s="3">
        <v>1.1000000000000001</v>
      </c>
      <c r="F14" s="3">
        <f t="shared" si="0"/>
        <v>1.4000000000000001</v>
      </c>
      <c r="G14" s="16" t="s">
        <v>79</v>
      </c>
      <c r="H14" s="16" t="s">
        <v>74</v>
      </c>
      <c r="I14" s="3">
        <f t="shared" si="1"/>
        <v>0.60000000000000009</v>
      </c>
      <c r="J14" s="16" t="s">
        <v>84</v>
      </c>
      <c r="K14" s="16" t="s">
        <v>79</v>
      </c>
      <c r="L14" s="3">
        <f t="shared" si="2"/>
        <v>0.30000000000000004</v>
      </c>
      <c r="M14" s="16" t="s">
        <v>77</v>
      </c>
      <c r="N14" s="16" t="s">
        <v>84</v>
      </c>
      <c r="O14" s="3">
        <f t="shared" si="3"/>
        <v>0.15000000000000002</v>
      </c>
      <c r="P14" s="5">
        <f t="shared" si="4"/>
        <v>2.4499999999999997</v>
      </c>
      <c r="Q14" s="5">
        <v>140000</v>
      </c>
      <c r="R14" s="6">
        <f t="shared" si="5"/>
        <v>342999.99999999994</v>
      </c>
    </row>
    <row r="15" spans="1:19" x14ac:dyDescent="0.3">
      <c r="A15" s="15" t="s">
        <v>22</v>
      </c>
      <c r="B15" s="2" t="s">
        <v>23</v>
      </c>
      <c r="C15" s="2" t="s">
        <v>7</v>
      </c>
      <c r="D15" s="3">
        <v>0.2</v>
      </c>
      <c r="E15" s="3">
        <v>0.2</v>
      </c>
      <c r="F15" s="3">
        <f t="shared" si="0"/>
        <v>0.4</v>
      </c>
      <c r="G15" s="16" t="s">
        <v>77</v>
      </c>
      <c r="H15" s="16" t="s">
        <v>79</v>
      </c>
      <c r="I15" s="3">
        <f t="shared" si="1"/>
        <v>0.25</v>
      </c>
      <c r="J15" s="16" t="s">
        <v>93</v>
      </c>
      <c r="K15" s="16" t="s">
        <v>96</v>
      </c>
      <c r="L15" s="3">
        <f t="shared" si="2"/>
        <v>0.15</v>
      </c>
      <c r="M15" s="16" t="s">
        <v>94</v>
      </c>
      <c r="N15" s="16" t="s">
        <v>93</v>
      </c>
      <c r="O15" s="3">
        <f t="shared" si="3"/>
        <v>0.05</v>
      </c>
      <c r="P15" s="5">
        <f t="shared" si="4"/>
        <v>0.85000000000000009</v>
      </c>
      <c r="Q15" s="5">
        <v>59000</v>
      </c>
      <c r="R15" s="6">
        <f t="shared" si="5"/>
        <v>50150.000000000007</v>
      </c>
    </row>
    <row r="16" spans="1:19" ht="25.5" x14ac:dyDescent="0.3">
      <c r="A16" s="15" t="s">
        <v>24</v>
      </c>
      <c r="B16" s="2" t="s">
        <v>25</v>
      </c>
      <c r="C16" s="2" t="s">
        <v>7</v>
      </c>
      <c r="D16" s="3">
        <v>0.8</v>
      </c>
      <c r="E16" s="3">
        <v>2.2999999999999998</v>
      </c>
      <c r="F16" s="3">
        <f t="shared" si="0"/>
        <v>3.0999999999999996</v>
      </c>
      <c r="G16" s="16" t="s">
        <v>74</v>
      </c>
      <c r="H16" s="16" t="s">
        <v>80</v>
      </c>
      <c r="I16" s="3">
        <f t="shared" si="1"/>
        <v>1.7999999999999998</v>
      </c>
      <c r="J16" s="16" t="s">
        <v>79</v>
      </c>
      <c r="K16" s="16" t="s">
        <v>97</v>
      </c>
      <c r="L16" s="3">
        <f t="shared" si="2"/>
        <v>0.8</v>
      </c>
      <c r="M16" s="16" t="s">
        <v>84</v>
      </c>
      <c r="N16" s="16" t="s">
        <v>74</v>
      </c>
      <c r="O16" s="3">
        <f t="shared" si="3"/>
        <v>0.5</v>
      </c>
      <c r="P16" s="5">
        <f t="shared" si="4"/>
        <v>6.1999999999999993</v>
      </c>
      <c r="Q16" s="5">
        <v>72000</v>
      </c>
      <c r="R16" s="6">
        <f t="shared" si="5"/>
        <v>446399.99999999994</v>
      </c>
    </row>
    <row r="17" spans="1:20" ht="29.25" customHeight="1" x14ac:dyDescent="0.3">
      <c r="A17" s="15" t="s">
        <v>26</v>
      </c>
      <c r="B17" s="2" t="s">
        <v>27</v>
      </c>
      <c r="C17" s="2" t="s">
        <v>7</v>
      </c>
      <c r="D17" s="3">
        <v>4.25</v>
      </c>
      <c r="E17" s="3">
        <v>13.85</v>
      </c>
      <c r="F17" s="3">
        <f t="shared" si="0"/>
        <v>18.100000000000001</v>
      </c>
      <c r="G17" s="16" t="s">
        <v>83</v>
      </c>
      <c r="H17" s="16" t="s">
        <v>81</v>
      </c>
      <c r="I17" s="3">
        <f t="shared" si="1"/>
        <v>4.8</v>
      </c>
      <c r="J17" s="16" t="s">
        <v>95</v>
      </c>
      <c r="K17" s="16" t="s">
        <v>98</v>
      </c>
      <c r="L17" s="3">
        <f t="shared" si="2"/>
        <v>2.5499999999999998</v>
      </c>
      <c r="M17" s="16" t="s">
        <v>107</v>
      </c>
      <c r="N17" s="16" t="s">
        <v>5</v>
      </c>
      <c r="O17" s="3">
        <f t="shared" si="3"/>
        <v>1.25</v>
      </c>
      <c r="P17" s="5">
        <f t="shared" si="4"/>
        <v>26.700000000000003</v>
      </c>
      <c r="Q17" s="5">
        <v>156000</v>
      </c>
      <c r="R17" s="6">
        <f t="shared" si="5"/>
        <v>4165200.0000000005</v>
      </c>
    </row>
    <row r="18" spans="1:20" x14ac:dyDescent="0.3">
      <c r="A18" s="15" t="s">
        <v>28</v>
      </c>
      <c r="B18" s="2" t="s">
        <v>29</v>
      </c>
      <c r="C18" s="2" t="s">
        <v>7</v>
      </c>
      <c r="D18" s="3">
        <v>1.3</v>
      </c>
      <c r="E18" s="3">
        <v>5.7</v>
      </c>
      <c r="F18" s="3">
        <f t="shared" si="0"/>
        <v>7</v>
      </c>
      <c r="G18" s="16" t="s">
        <v>74</v>
      </c>
      <c r="H18" s="16" t="s">
        <v>82</v>
      </c>
      <c r="I18" s="3">
        <f t="shared" si="1"/>
        <v>2.2999999999999998</v>
      </c>
      <c r="J18" s="16" t="s">
        <v>99</v>
      </c>
      <c r="K18" s="16" t="s">
        <v>100</v>
      </c>
      <c r="L18" s="3">
        <f t="shared" si="2"/>
        <v>0.95000000000000007</v>
      </c>
      <c r="M18" s="16" t="s">
        <v>84</v>
      </c>
      <c r="N18" s="16" t="s">
        <v>108</v>
      </c>
      <c r="O18" s="3">
        <f t="shared" si="3"/>
        <v>0.44999999999999996</v>
      </c>
      <c r="P18" s="5">
        <f t="shared" si="4"/>
        <v>10.7</v>
      </c>
      <c r="Q18" s="5">
        <v>670000</v>
      </c>
      <c r="R18" s="6">
        <f t="shared" si="5"/>
        <v>7168999.9999999991</v>
      </c>
    </row>
    <row r="19" spans="1:20" x14ac:dyDescent="0.3">
      <c r="A19" s="15" t="s">
        <v>30</v>
      </c>
      <c r="B19" s="2" t="s">
        <v>31</v>
      </c>
      <c r="C19" s="2" t="s">
        <v>7</v>
      </c>
      <c r="D19" s="3">
        <v>0.2</v>
      </c>
      <c r="E19" s="3"/>
      <c r="F19" s="3">
        <f t="shared" si="0"/>
        <v>0.2</v>
      </c>
      <c r="G19" s="16" t="s">
        <v>77</v>
      </c>
      <c r="H19" s="16" t="s">
        <v>79</v>
      </c>
      <c r="I19" s="3">
        <f t="shared" si="1"/>
        <v>0.25</v>
      </c>
      <c r="J19" s="16" t="s">
        <v>93</v>
      </c>
      <c r="K19" s="16" t="s">
        <v>101</v>
      </c>
      <c r="L19" s="3">
        <f t="shared" si="2"/>
        <v>0.1</v>
      </c>
      <c r="M19" s="16" t="s">
        <v>94</v>
      </c>
      <c r="N19" s="16" t="s">
        <v>93</v>
      </c>
      <c r="O19" s="3">
        <f t="shared" si="3"/>
        <v>0.05</v>
      </c>
      <c r="P19" s="5">
        <f t="shared" si="4"/>
        <v>0.60000000000000009</v>
      </c>
      <c r="Q19" s="5">
        <v>68000</v>
      </c>
      <c r="R19" s="6">
        <f t="shared" si="5"/>
        <v>40800.000000000007</v>
      </c>
    </row>
    <row r="20" spans="1:20" ht="25.5" x14ac:dyDescent="0.3">
      <c r="A20" s="15" t="s">
        <v>32</v>
      </c>
      <c r="B20" s="2" t="s">
        <v>33</v>
      </c>
      <c r="C20" s="2" t="s">
        <v>7</v>
      </c>
      <c r="D20" s="3">
        <v>0.2</v>
      </c>
      <c r="E20" s="3">
        <v>0.1</v>
      </c>
      <c r="F20" s="3">
        <f t="shared" si="0"/>
        <v>0.30000000000000004</v>
      </c>
      <c r="G20" s="16" t="s">
        <v>84</v>
      </c>
      <c r="H20" s="16" t="s">
        <v>85</v>
      </c>
      <c r="I20" s="3">
        <f t="shared" si="1"/>
        <v>0.33</v>
      </c>
      <c r="J20" s="16" t="s">
        <v>77</v>
      </c>
      <c r="K20" s="16" t="s">
        <v>84</v>
      </c>
      <c r="L20" s="3">
        <f t="shared" si="2"/>
        <v>0.15000000000000002</v>
      </c>
      <c r="M20" s="16" t="s">
        <v>94</v>
      </c>
      <c r="N20" s="16" t="s">
        <v>101</v>
      </c>
      <c r="O20" s="3">
        <f t="shared" si="3"/>
        <v>9.0000000000000011E-2</v>
      </c>
      <c r="P20" s="5">
        <f t="shared" si="4"/>
        <v>0.87000000000000011</v>
      </c>
      <c r="Q20" s="5">
        <v>80000</v>
      </c>
      <c r="R20" s="6">
        <f t="shared" si="5"/>
        <v>69600.000000000015</v>
      </c>
    </row>
    <row r="21" spans="1:20" x14ac:dyDescent="0.3">
      <c r="A21" s="15" t="s">
        <v>34</v>
      </c>
      <c r="B21" s="2" t="s">
        <v>35</v>
      </c>
      <c r="C21" s="2" t="s">
        <v>7</v>
      </c>
      <c r="D21" s="3">
        <v>0.1</v>
      </c>
      <c r="E21" s="3"/>
      <c r="F21" s="3">
        <f t="shared" si="0"/>
        <v>0.1</v>
      </c>
      <c r="G21" s="16" t="s">
        <v>65</v>
      </c>
      <c r="H21" s="16" t="s">
        <v>84</v>
      </c>
      <c r="I21" s="3">
        <f t="shared" si="1"/>
        <v>0.1</v>
      </c>
      <c r="J21" s="16" t="s">
        <v>65</v>
      </c>
      <c r="K21" s="16" t="s">
        <v>77</v>
      </c>
      <c r="L21" s="3">
        <f t="shared" si="2"/>
        <v>0.05</v>
      </c>
      <c r="M21" s="16" t="s">
        <v>65</v>
      </c>
      <c r="N21" s="16" t="s">
        <v>77</v>
      </c>
      <c r="O21" s="3">
        <f t="shared" si="3"/>
        <v>0.05</v>
      </c>
      <c r="P21" s="5">
        <f t="shared" si="4"/>
        <v>0.3</v>
      </c>
      <c r="Q21" s="5">
        <v>51000</v>
      </c>
      <c r="R21" s="6">
        <f t="shared" si="5"/>
        <v>15300</v>
      </c>
    </row>
    <row r="22" spans="1:20" x14ac:dyDescent="0.3">
      <c r="A22" s="15" t="s">
        <v>36</v>
      </c>
      <c r="B22" s="2" t="s">
        <v>37</v>
      </c>
      <c r="C22" s="2" t="s">
        <v>7</v>
      </c>
      <c r="D22" s="3">
        <v>0.1</v>
      </c>
      <c r="E22" s="3"/>
      <c r="F22" s="3">
        <f t="shared" si="0"/>
        <v>0.1</v>
      </c>
      <c r="G22" s="4" t="s">
        <v>38</v>
      </c>
      <c r="H22" s="4"/>
      <c r="I22" s="3"/>
      <c r="J22" s="4" t="s">
        <v>38</v>
      </c>
      <c r="K22" s="4"/>
      <c r="L22" s="4"/>
      <c r="M22" s="4" t="s">
        <v>38</v>
      </c>
      <c r="N22" s="4"/>
      <c r="O22" s="4"/>
      <c r="P22" s="5">
        <f t="shared" si="4"/>
        <v>0.1</v>
      </c>
      <c r="Q22" s="5">
        <v>91000</v>
      </c>
      <c r="R22" s="6">
        <f t="shared" si="5"/>
        <v>9100</v>
      </c>
    </row>
    <row r="23" spans="1:20" x14ac:dyDescent="0.3">
      <c r="A23" s="45" t="s">
        <v>60</v>
      </c>
      <c r="B23" s="4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5"/>
      <c r="Q23" s="7"/>
      <c r="R23" s="18">
        <f>SUM(R24:R31)</f>
        <v>2371680</v>
      </c>
    </row>
    <row r="24" spans="1:20" ht="33.75" customHeight="1" x14ac:dyDescent="0.3">
      <c r="A24" s="19">
        <v>1</v>
      </c>
      <c r="B24" s="2" t="s">
        <v>57</v>
      </c>
      <c r="C24" s="7" t="s">
        <v>7</v>
      </c>
      <c r="D24" s="16" t="s">
        <v>93</v>
      </c>
      <c r="E24" s="16" t="s">
        <v>84</v>
      </c>
      <c r="F24" s="10">
        <f>D24+E24</f>
        <v>0.13</v>
      </c>
      <c r="G24" s="16" t="s">
        <v>93</v>
      </c>
      <c r="H24" s="16" t="s">
        <v>101</v>
      </c>
      <c r="I24" s="10">
        <f>G24+H24</f>
        <v>0.1</v>
      </c>
      <c r="J24" s="16" t="s">
        <v>112</v>
      </c>
      <c r="K24" s="16" t="s">
        <v>77</v>
      </c>
      <c r="L24" s="10">
        <f>J24+K24</f>
        <v>6.0000000000000005E-2</v>
      </c>
      <c r="M24" s="16" t="s">
        <v>112</v>
      </c>
      <c r="N24" s="16" t="s">
        <v>94</v>
      </c>
      <c r="O24" s="10">
        <f>M24+N24</f>
        <v>0.03</v>
      </c>
      <c r="P24" s="5">
        <f t="shared" si="4"/>
        <v>0.32000000000000006</v>
      </c>
      <c r="Q24" s="5">
        <v>24000</v>
      </c>
      <c r="R24" s="6">
        <f>P24*Q24</f>
        <v>7680.0000000000018</v>
      </c>
      <c r="T24" s="11"/>
    </row>
    <row r="25" spans="1:20" x14ac:dyDescent="0.3">
      <c r="A25" s="19">
        <v>2</v>
      </c>
      <c r="B25" s="2" t="s">
        <v>62</v>
      </c>
      <c r="C25" s="7" t="s">
        <v>7</v>
      </c>
      <c r="D25" s="16" t="s">
        <v>79</v>
      </c>
      <c r="E25" s="16" t="s">
        <v>74</v>
      </c>
      <c r="F25" s="10">
        <f t="shared" ref="F25:F31" si="6">D25+E25</f>
        <v>0.60000000000000009</v>
      </c>
      <c r="G25" s="16" t="s">
        <v>77</v>
      </c>
      <c r="H25" s="16" t="s">
        <v>65</v>
      </c>
      <c r="I25" s="10">
        <f t="shared" ref="I25:I31" si="7">G25+H25</f>
        <v>0.05</v>
      </c>
      <c r="J25" s="16" t="s">
        <v>93</v>
      </c>
      <c r="K25" s="16" t="s">
        <v>65</v>
      </c>
      <c r="L25" s="10">
        <f t="shared" ref="L25:L31" si="8">J25+K25</f>
        <v>0.03</v>
      </c>
      <c r="M25" s="16" t="s">
        <v>94</v>
      </c>
      <c r="N25" s="16" t="s">
        <v>65</v>
      </c>
      <c r="O25" s="10">
        <f t="shared" ref="O25:O31" si="9">M25+N25</f>
        <v>0.02</v>
      </c>
      <c r="P25" s="5">
        <f t="shared" si="4"/>
        <v>0.70000000000000018</v>
      </c>
      <c r="Q25" s="5">
        <v>11000</v>
      </c>
      <c r="R25" s="6">
        <f t="shared" ref="R25:R31" si="10">P25*Q25</f>
        <v>7700.0000000000018</v>
      </c>
    </row>
    <row r="26" spans="1:20" ht="35.25" customHeight="1" x14ac:dyDescent="0.3">
      <c r="A26" s="19">
        <v>3</v>
      </c>
      <c r="B26" s="2" t="s">
        <v>61</v>
      </c>
      <c r="C26" s="7" t="s">
        <v>7</v>
      </c>
      <c r="D26" s="16" t="s">
        <v>109</v>
      </c>
      <c r="E26" s="16" t="s">
        <v>106</v>
      </c>
      <c r="F26" s="10">
        <f t="shared" si="6"/>
        <v>3.1</v>
      </c>
      <c r="G26" s="16" t="s">
        <v>103</v>
      </c>
      <c r="H26" s="16" t="s">
        <v>105</v>
      </c>
      <c r="I26" s="10">
        <f t="shared" si="7"/>
        <v>1</v>
      </c>
      <c r="J26" s="16" t="s">
        <v>79</v>
      </c>
      <c r="K26" s="16" t="s">
        <v>74</v>
      </c>
      <c r="L26" s="10">
        <f t="shared" si="8"/>
        <v>0.60000000000000009</v>
      </c>
      <c r="M26" s="16" t="s">
        <v>84</v>
      </c>
      <c r="N26" s="16" t="s">
        <v>79</v>
      </c>
      <c r="O26" s="10">
        <f t="shared" si="9"/>
        <v>0.30000000000000004</v>
      </c>
      <c r="P26" s="5">
        <f t="shared" si="4"/>
        <v>4.9999999999999991</v>
      </c>
      <c r="Q26" s="5">
        <v>72000</v>
      </c>
      <c r="R26" s="6">
        <f t="shared" si="10"/>
        <v>359999.99999999994</v>
      </c>
    </row>
    <row r="27" spans="1:20" x14ac:dyDescent="0.3">
      <c r="A27" s="19">
        <v>4</v>
      </c>
      <c r="B27" s="2" t="s">
        <v>58</v>
      </c>
      <c r="C27" s="7" t="s">
        <v>7</v>
      </c>
      <c r="D27" s="16" t="s">
        <v>16</v>
      </c>
      <c r="E27" s="16" t="s">
        <v>110</v>
      </c>
      <c r="F27" s="10">
        <f t="shared" si="6"/>
        <v>34.700000000000003</v>
      </c>
      <c r="G27" s="16" t="s">
        <v>106</v>
      </c>
      <c r="H27" s="16" t="s">
        <v>111</v>
      </c>
      <c r="I27" s="10">
        <f t="shared" si="7"/>
        <v>12.3</v>
      </c>
      <c r="J27" s="16" t="s">
        <v>5</v>
      </c>
      <c r="K27" s="16" t="s">
        <v>113</v>
      </c>
      <c r="L27" s="10">
        <f t="shared" si="8"/>
        <v>6.1</v>
      </c>
      <c r="M27" s="16" t="s">
        <v>95</v>
      </c>
      <c r="N27" s="16" t="s">
        <v>106</v>
      </c>
      <c r="O27" s="10">
        <f t="shared" si="9"/>
        <v>2.7</v>
      </c>
      <c r="P27" s="5">
        <f t="shared" si="4"/>
        <v>55.800000000000004</v>
      </c>
      <c r="Q27" s="5">
        <v>24000</v>
      </c>
      <c r="R27" s="6">
        <f t="shared" si="10"/>
        <v>1339200</v>
      </c>
    </row>
    <row r="28" spans="1:20" ht="51" x14ac:dyDescent="0.3">
      <c r="A28" s="19">
        <v>5</v>
      </c>
      <c r="B28" s="2" t="s">
        <v>59</v>
      </c>
      <c r="C28" s="7" t="s">
        <v>7</v>
      </c>
      <c r="D28" s="16" t="s">
        <v>79</v>
      </c>
      <c r="E28" s="16" t="s">
        <v>74</v>
      </c>
      <c r="F28" s="10">
        <f t="shared" si="6"/>
        <v>0.60000000000000009</v>
      </c>
      <c r="G28" s="16" t="s">
        <v>77</v>
      </c>
      <c r="H28" s="16" t="s">
        <v>79</v>
      </c>
      <c r="I28" s="10">
        <f t="shared" si="7"/>
        <v>0.25</v>
      </c>
      <c r="J28" s="16" t="s">
        <v>93</v>
      </c>
      <c r="K28" s="16" t="s">
        <v>84</v>
      </c>
      <c r="L28" s="10">
        <f t="shared" si="8"/>
        <v>0.13</v>
      </c>
      <c r="M28" s="16" t="s">
        <v>94</v>
      </c>
      <c r="N28" s="16" t="s">
        <v>77</v>
      </c>
      <c r="O28" s="10">
        <f t="shared" si="9"/>
        <v>7.0000000000000007E-2</v>
      </c>
      <c r="P28" s="5">
        <f t="shared" si="4"/>
        <v>1.05</v>
      </c>
      <c r="Q28" s="5">
        <v>74000</v>
      </c>
      <c r="R28" s="6">
        <f t="shared" si="10"/>
        <v>77700</v>
      </c>
    </row>
    <row r="29" spans="1:20" ht="33" customHeight="1" x14ac:dyDescent="0.3">
      <c r="A29" s="19">
        <v>6</v>
      </c>
      <c r="B29" s="2" t="s">
        <v>63</v>
      </c>
      <c r="C29" s="7" t="s">
        <v>7</v>
      </c>
      <c r="D29" s="16" t="s">
        <v>97</v>
      </c>
      <c r="E29" s="16" t="s">
        <v>95</v>
      </c>
      <c r="F29" s="10">
        <f t="shared" si="6"/>
        <v>1.1000000000000001</v>
      </c>
      <c r="G29" s="16" t="s">
        <v>79</v>
      </c>
      <c r="H29" s="16" t="s">
        <v>100</v>
      </c>
      <c r="I29" s="10">
        <f t="shared" si="7"/>
        <v>1</v>
      </c>
      <c r="J29" s="16" t="s">
        <v>84</v>
      </c>
      <c r="K29" s="16" t="s">
        <v>103</v>
      </c>
      <c r="L29" s="10">
        <f t="shared" si="8"/>
        <v>0.4</v>
      </c>
      <c r="M29" s="16" t="s">
        <v>77</v>
      </c>
      <c r="N29" s="16" t="s">
        <v>79</v>
      </c>
      <c r="O29" s="10">
        <f t="shared" si="9"/>
        <v>0.25</v>
      </c>
      <c r="P29" s="5">
        <f t="shared" si="4"/>
        <v>2.75</v>
      </c>
      <c r="Q29" s="5">
        <v>26000</v>
      </c>
      <c r="R29" s="6">
        <f t="shared" si="10"/>
        <v>71500</v>
      </c>
    </row>
    <row r="30" spans="1:20" ht="33" customHeight="1" x14ac:dyDescent="0.3">
      <c r="A30" s="19">
        <v>7</v>
      </c>
      <c r="B30" s="2" t="s">
        <v>64</v>
      </c>
      <c r="C30" s="7" t="s">
        <v>7</v>
      </c>
      <c r="D30" s="16" t="s">
        <v>93</v>
      </c>
      <c r="E30" s="16" t="s">
        <v>84</v>
      </c>
      <c r="F30" s="10">
        <f t="shared" si="6"/>
        <v>0.13</v>
      </c>
      <c r="G30" s="16" t="s">
        <v>93</v>
      </c>
      <c r="H30" s="16" t="s">
        <v>77</v>
      </c>
      <c r="I30" s="10">
        <f t="shared" si="7"/>
        <v>0.08</v>
      </c>
      <c r="J30" s="16" t="s">
        <v>112</v>
      </c>
      <c r="K30" s="16" t="s">
        <v>77</v>
      </c>
      <c r="L30" s="10">
        <f t="shared" si="8"/>
        <v>6.0000000000000005E-2</v>
      </c>
      <c r="M30" s="16" t="s">
        <v>112</v>
      </c>
      <c r="N30" s="16" t="s">
        <v>94</v>
      </c>
      <c r="O30" s="10">
        <f t="shared" si="9"/>
        <v>0.03</v>
      </c>
      <c r="P30" s="5">
        <f t="shared" si="4"/>
        <v>0.30000000000000004</v>
      </c>
      <c r="Q30" s="5">
        <v>79000</v>
      </c>
      <c r="R30" s="6">
        <f t="shared" si="10"/>
        <v>23700.000000000004</v>
      </c>
    </row>
    <row r="31" spans="1:20" x14ac:dyDescent="0.3">
      <c r="A31" s="19">
        <v>8</v>
      </c>
      <c r="B31" s="17" t="s">
        <v>66</v>
      </c>
      <c r="C31" s="7" t="s">
        <v>7</v>
      </c>
      <c r="D31" s="16" t="s">
        <v>71</v>
      </c>
      <c r="E31" s="16"/>
      <c r="F31" s="10">
        <f t="shared" si="6"/>
        <v>1.1000000000000001</v>
      </c>
      <c r="G31" s="16" t="s">
        <v>74</v>
      </c>
      <c r="H31" s="16" t="s">
        <v>65</v>
      </c>
      <c r="I31" s="10">
        <f t="shared" si="7"/>
        <v>0.4</v>
      </c>
      <c r="J31" s="16" t="s">
        <v>79</v>
      </c>
      <c r="K31" s="16" t="s">
        <v>65</v>
      </c>
      <c r="L31" s="10">
        <f t="shared" si="8"/>
        <v>0.2</v>
      </c>
      <c r="M31" s="16" t="s">
        <v>84</v>
      </c>
      <c r="N31" s="16" t="s">
        <v>65</v>
      </c>
      <c r="O31" s="10">
        <f t="shared" si="9"/>
        <v>0.1</v>
      </c>
      <c r="P31" s="5">
        <f t="shared" si="4"/>
        <v>1.8</v>
      </c>
      <c r="Q31" s="16" t="s">
        <v>114</v>
      </c>
      <c r="R31" s="6">
        <f t="shared" si="10"/>
        <v>484200</v>
      </c>
    </row>
    <row r="32" spans="1:20" x14ac:dyDescent="0.3">
      <c r="A32" s="46" t="s">
        <v>43</v>
      </c>
      <c r="B32" s="4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8">
        <f>R6+R23</f>
        <v>21632680</v>
      </c>
    </row>
    <row r="33" spans="1:20" x14ac:dyDescent="0.3">
      <c r="A33" s="47" t="s">
        <v>115</v>
      </c>
      <c r="B33" s="48"/>
      <c r="C33" s="48"/>
      <c r="D33" s="48"/>
      <c r="E33" s="49"/>
      <c r="F33" s="25"/>
      <c r="G33" s="50"/>
      <c r="H33" s="51"/>
      <c r="I33" s="52"/>
      <c r="J33" s="50"/>
      <c r="K33" s="51"/>
      <c r="L33" s="52"/>
      <c r="M33" s="50"/>
      <c r="N33" s="51"/>
      <c r="O33" s="52"/>
      <c r="R33" s="12">
        <f>SUM(R34:R35)</f>
        <v>1118400</v>
      </c>
    </row>
    <row r="34" spans="1:20" x14ac:dyDescent="0.3">
      <c r="A34" s="26">
        <v>1</v>
      </c>
      <c r="B34" s="27" t="s">
        <v>116</v>
      </c>
      <c r="C34" s="28"/>
      <c r="D34" s="29">
        <v>109</v>
      </c>
      <c r="E34" s="28"/>
      <c r="F34" s="28"/>
      <c r="G34" s="28" t="s">
        <v>117</v>
      </c>
      <c r="H34" s="28" t="s">
        <v>65</v>
      </c>
      <c r="I34" s="28" t="s">
        <v>117</v>
      </c>
      <c r="J34" s="28" t="s">
        <v>118</v>
      </c>
      <c r="K34" s="28" t="s">
        <v>65</v>
      </c>
      <c r="L34" s="28" t="s">
        <v>118</v>
      </c>
      <c r="M34" s="28" t="s">
        <v>24</v>
      </c>
      <c r="N34" s="28" t="s">
        <v>65</v>
      </c>
      <c r="O34" s="28" t="s">
        <v>24</v>
      </c>
      <c r="P34" s="9">
        <f>D34+E34+I34+L34+O34</f>
        <v>175</v>
      </c>
      <c r="Q34" s="18">
        <v>1200</v>
      </c>
      <c r="R34" s="18">
        <f>P34*Q34</f>
        <v>210000</v>
      </c>
    </row>
    <row r="35" spans="1:20" x14ac:dyDescent="0.3">
      <c r="A35" s="26">
        <v>2</v>
      </c>
      <c r="B35" s="27" t="s">
        <v>119</v>
      </c>
      <c r="C35" s="28"/>
      <c r="D35" s="29"/>
      <c r="E35" s="28" t="s">
        <v>139</v>
      </c>
      <c r="F35" s="28"/>
      <c r="G35" s="28" t="s">
        <v>65</v>
      </c>
      <c r="H35" s="28" t="s">
        <v>120</v>
      </c>
      <c r="I35" s="28" t="s">
        <v>120</v>
      </c>
      <c r="J35" s="28" t="s">
        <v>65</v>
      </c>
      <c r="K35" s="28" t="s">
        <v>121</v>
      </c>
      <c r="L35" s="28" t="s">
        <v>121</v>
      </c>
      <c r="M35" s="28" t="s">
        <v>65</v>
      </c>
      <c r="N35" s="28" t="s">
        <v>122</v>
      </c>
      <c r="O35" s="28" t="s">
        <v>122</v>
      </c>
      <c r="P35" s="9">
        <f>E35+I35+L35+O35</f>
        <v>757</v>
      </c>
      <c r="Q35" s="18">
        <v>1200</v>
      </c>
      <c r="R35" s="18">
        <f>P35*Q35</f>
        <v>908400</v>
      </c>
    </row>
    <row r="36" spans="1:20" ht="25.5" x14ac:dyDescent="0.3">
      <c r="A36" s="35" t="s">
        <v>43</v>
      </c>
      <c r="B36" s="36"/>
      <c r="C36" s="36"/>
      <c r="D36" s="36"/>
      <c r="E36" s="37"/>
      <c r="F36" s="21" t="s">
        <v>123</v>
      </c>
      <c r="G36" s="38"/>
      <c r="H36" s="39"/>
      <c r="I36" s="40"/>
      <c r="J36" s="41"/>
      <c r="K36" s="42"/>
      <c r="L36" s="43"/>
      <c r="M36" s="41"/>
      <c r="N36" s="42"/>
      <c r="O36" s="42"/>
      <c r="P36" s="8"/>
      <c r="Q36" s="7"/>
      <c r="R36" s="18">
        <f>R32+R33</f>
        <v>22751080</v>
      </c>
    </row>
    <row r="37" spans="1:20" ht="37.5" x14ac:dyDescent="0.3">
      <c r="A37" s="54" t="s">
        <v>124</v>
      </c>
      <c r="B37" s="55"/>
      <c r="C37" s="60" t="s">
        <v>125</v>
      </c>
      <c r="D37" s="61"/>
      <c r="E37" s="62"/>
      <c r="F37" s="23" t="s">
        <v>126</v>
      </c>
      <c r="G37" s="23" t="s">
        <v>127</v>
      </c>
      <c r="H37" s="23" t="s">
        <v>128</v>
      </c>
    </row>
    <row r="38" spans="1:20" ht="49.5" x14ac:dyDescent="0.3">
      <c r="A38" s="56"/>
      <c r="B38" s="57"/>
      <c r="C38" s="63" t="s">
        <v>129</v>
      </c>
      <c r="D38" s="64"/>
      <c r="E38" s="65"/>
      <c r="F38" s="24" t="s">
        <v>130</v>
      </c>
      <c r="G38" s="24">
        <v>175</v>
      </c>
      <c r="H38" s="22" t="s">
        <v>131</v>
      </c>
    </row>
    <row r="39" spans="1:20" ht="49.5" x14ac:dyDescent="0.3">
      <c r="A39" s="58"/>
      <c r="B39" s="59"/>
      <c r="C39" s="63" t="s">
        <v>132</v>
      </c>
      <c r="D39" s="64"/>
      <c r="E39" s="65"/>
      <c r="F39" s="24" t="s">
        <v>133</v>
      </c>
      <c r="G39" s="24">
        <v>577</v>
      </c>
      <c r="H39" s="22" t="s">
        <v>131</v>
      </c>
    </row>
    <row r="40" spans="1:20" x14ac:dyDescent="0.3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</row>
    <row r="41" spans="1:20" ht="18.75" customHeight="1" x14ac:dyDescent="0.3">
      <c r="A41" s="66" t="s">
        <v>134</v>
      </c>
      <c r="B41" s="66"/>
      <c r="C41" s="66"/>
      <c r="D41" s="66"/>
      <c r="E41" s="66"/>
      <c r="G41" s="1"/>
      <c r="H41" s="1"/>
      <c r="I41" s="66" t="s">
        <v>135</v>
      </c>
      <c r="J41" s="66"/>
      <c r="K41" s="66"/>
      <c r="P41" s="66" t="s">
        <v>136</v>
      </c>
      <c r="Q41" s="66"/>
      <c r="R41" s="66"/>
      <c r="S41" s="1"/>
      <c r="T41" s="1"/>
    </row>
    <row r="42" spans="1:20" x14ac:dyDescent="0.3">
      <c r="A42" s="69" t="s">
        <v>137</v>
      </c>
      <c r="B42" s="69"/>
      <c r="C42" s="69"/>
      <c r="D42" s="69"/>
      <c r="E42" s="69"/>
      <c r="G42" s="30"/>
      <c r="H42" s="30"/>
      <c r="I42" s="66" t="s">
        <v>137</v>
      </c>
      <c r="J42" s="66"/>
      <c r="K42" s="66"/>
      <c r="P42" s="66" t="s">
        <v>137</v>
      </c>
      <c r="Q42" s="66"/>
      <c r="R42" s="66"/>
      <c r="S42" s="30"/>
      <c r="T42" s="30"/>
    </row>
    <row r="43" spans="1:20" x14ac:dyDescent="0.3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</row>
    <row r="44" spans="1:20" x14ac:dyDescent="0.3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spans="1:20" x14ac:dyDescent="0.3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</row>
    <row r="46" spans="1:20" x14ac:dyDescent="0.3">
      <c r="A46" s="66" t="s">
        <v>138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</row>
  </sheetData>
  <mergeCells count="48">
    <mergeCell ref="A4:A5"/>
    <mergeCell ref="B4:B5"/>
    <mergeCell ref="C4:C5"/>
    <mergeCell ref="P4:P5"/>
    <mergeCell ref="Q4:Q5"/>
    <mergeCell ref="D4:F4"/>
    <mergeCell ref="G4:I4"/>
    <mergeCell ref="J4:L4"/>
    <mergeCell ref="M4:O4"/>
    <mergeCell ref="A46:E46"/>
    <mergeCell ref="F46:J46"/>
    <mergeCell ref="K46:O46"/>
    <mergeCell ref="P41:R41"/>
    <mergeCell ref="P42:R42"/>
    <mergeCell ref="I41:K41"/>
    <mergeCell ref="I42:K42"/>
    <mergeCell ref="A44:E44"/>
    <mergeCell ref="F44:J44"/>
    <mergeCell ref="K44:O44"/>
    <mergeCell ref="A45:E45"/>
    <mergeCell ref="F45:J45"/>
    <mergeCell ref="K45:O45"/>
    <mergeCell ref="A42:E42"/>
    <mergeCell ref="A43:E43"/>
    <mergeCell ref="F43:J43"/>
    <mergeCell ref="K43:O43"/>
    <mergeCell ref="A37:B39"/>
    <mergeCell ref="C37:E37"/>
    <mergeCell ref="C38:E38"/>
    <mergeCell ref="C39:E39"/>
    <mergeCell ref="A40:O40"/>
    <mergeCell ref="A41:E41"/>
    <mergeCell ref="A1:C1"/>
    <mergeCell ref="D1:S1"/>
    <mergeCell ref="A2:C2"/>
    <mergeCell ref="D2:S2"/>
    <mergeCell ref="A36:E36"/>
    <mergeCell ref="G36:I36"/>
    <mergeCell ref="J36:L36"/>
    <mergeCell ref="M36:O36"/>
    <mergeCell ref="A6:B6"/>
    <mergeCell ref="A23:B23"/>
    <mergeCell ref="A32:B32"/>
    <mergeCell ref="A33:E33"/>
    <mergeCell ref="G33:I33"/>
    <mergeCell ref="J33:L33"/>
    <mergeCell ref="M33:O33"/>
    <mergeCell ref="R4:R5"/>
  </mergeCells>
  <pageMargins left="0.11811023622047245" right="0.11811023622047245" top="0.15748031496062992" bottom="0.15748031496062992" header="0.11811023622047245" footer="0.11811023622047245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2026-08-05T08:43:29Z</cp:lastPrinted>
  <dcterms:created xsi:type="dcterms:W3CDTF">2026-08-05T07:35:45Z</dcterms:created>
  <dcterms:modified xsi:type="dcterms:W3CDTF">2026-08-06T08:42:16Z</dcterms:modified>
</cp:coreProperties>
</file>